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<sst xmlns="http://schemas.openxmlformats.org/spreadsheetml/2006/main" count="114" uniqueCount="94">
  <si>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</si>
  <si>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</si>
  <si>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</si>
  <si>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</si>
  <si>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</si>
  <si>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</si>
  <si>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</si>
  <si>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</si>
  <si>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</si>
  <si>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</si>
  <si>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</si>
  <si>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</si>
  <si>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</si>
  <si>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</si>
  <si>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</si>
  <si>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</si>
  <si>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</si>
  <si>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</si>
  <si>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</si>
  <si>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</si>
  <si>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</si>
  <si>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</si>
  <si>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</si>
  <si>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</si>
  <si>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</si>
  <si>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</si>
  <si>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</si>
  <si>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</si>
  <si>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</si>
  <si>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</si>
  <si>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</si>
  <si>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</si>
  <si>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</si>
  <si>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</si>
  <si>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</si>
  <si>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</si>
  <si>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</si>
  <si>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</si>
  <si>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</si>
  <si>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</si>
  <si>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</si>
  <si>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t xml:space="preserve">Broj ECTS kredita: </t>
  </si>
  <si>
    <t>Broj ECTS kredita</t>
  </si>
  <si>
    <t>D1</t>
  </si>
  <si>
    <t>D2</t>
  </si>
  <si>
    <t>Lab+Domaci</t>
  </si>
  <si>
    <t>Pop K1</t>
  </si>
  <si>
    <t>PopK1 - avg</t>
  </si>
  <si>
    <t>PK2 - avg</t>
  </si>
  <si>
    <t>Đurović</t>
  </si>
  <si>
    <t>Laboratorije</t>
  </si>
  <si>
    <t>Predmet: UPRAVLJANJE I REGULACIJA ELEKTRIČNIH POGONA</t>
  </si>
  <si>
    <r>
      <t xml:space="preserve">Predmet: </t>
    </r>
    <r>
      <rPr>
        <b/>
        <sz val="11"/>
        <rFont val="Arial"/>
        <family val="2"/>
      </rPr>
      <t>UPRAVLJANJE I REGULACIJA ELEKTRIČNIH POGONA</t>
    </r>
  </si>
  <si>
    <t>2020</t>
  </si>
  <si>
    <t>4</t>
  </si>
  <si>
    <t>Nikola</t>
  </si>
  <si>
    <t>Doc. dr Martin Ćalasan</t>
  </si>
  <si>
    <t>35</t>
  </si>
  <si>
    <t>Vuk</t>
  </si>
  <si>
    <t>9</t>
  </si>
  <si>
    <t>2019</t>
  </si>
  <si>
    <t>SPEC - ENERGETIKA I AUTOMATIKA - A</t>
  </si>
  <si>
    <r>
      <t xml:space="preserve">Studijski program: </t>
    </r>
    <r>
      <rPr>
        <b/>
        <sz val="11"/>
        <rFont val="Arial"/>
        <family val="2"/>
      </rPr>
      <t>SPEC - ENERGETIKA I AUTOMATIKA - A</t>
    </r>
  </si>
  <si>
    <t>1</t>
  </si>
  <si>
    <t>2021</t>
  </si>
  <si>
    <t>Jovana</t>
  </si>
  <si>
    <t>Bovan</t>
  </si>
  <si>
    <t>Hasan</t>
  </si>
  <si>
    <t>Suljović</t>
  </si>
  <si>
    <t>Mladen</t>
  </si>
  <si>
    <t>Kovačević</t>
  </si>
  <si>
    <t>12</t>
  </si>
  <si>
    <t>Ružić</t>
  </si>
  <si>
    <t>14</t>
  </si>
  <si>
    <t>Dragoslav</t>
  </si>
  <si>
    <t>Novović</t>
  </si>
  <si>
    <t>21</t>
  </si>
  <si>
    <t>Kosta</t>
  </si>
  <si>
    <t>Strunjaš</t>
  </si>
  <si>
    <t>38</t>
  </si>
  <si>
    <t>2017</t>
  </si>
  <si>
    <t>Vasilije</t>
  </si>
  <si>
    <t>Samardžić</t>
  </si>
  <si>
    <t>OBRAZAC za evidenciju osvojenih poena na predmetu i predlog ocjene, studijske 2021/2022. zimski semestar</t>
  </si>
  <si>
    <t>Aligrudić</t>
  </si>
  <si>
    <t>Jovan</t>
  </si>
  <si>
    <t>Ivan</t>
  </si>
  <si>
    <t>Matović</t>
  </si>
  <si>
    <t>Miroslav</t>
  </si>
  <si>
    <t>Radović</t>
  </si>
  <si>
    <t>Bojana</t>
  </si>
  <si>
    <t>Bulatović</t>
  </si>
  <si>
    <t>Andrija</t>
  </si>
  <si>
    <t>Pajović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</si>
</sst>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;\-0;0"/>
    <numFmt numFmtId="175" formatCode="0.0_ ;\-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applyProtection="1">
      <alignment horizontal="center"/>
      <protection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5" fillId="0" borderId="0" xfId="0" applyNumberFormat="1" applyFont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18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5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53" t="s">
        <v>32</v>
      </c>
      <c r="B1" s="57" t="s">
        <v>31</v>
      </c>
      <c r="C1" s="58" t="s">
        <v>33</v>
      </c>
      <c r="D1" s="44" t="s">
        <v>21</v>
      </c>
      <c r="E1" s="44" t="s">
        <v>22</v>
      </c>
      <c r="F1" s="46" t="s">
        <v>45</v>
      </c>
      <c r="G1" s="46"/>
      <c r="H1" s="46"/>
      <c r="I1" s="46"/>
      <c r="J1" s="4" t="s">
        <v>24</v>
      </c>
      <c r="K1" s="47" t="s">
        <v>23</v>
      </c>
      <c r="L1" s="47" t="s">
        <v>46</v>
      </c>
      <c r="M1" s="47" t="s">
        <v>47</v>
      </c>
      <c r="N1" s="49" t="s">
        <v>25</v>
      </c>
      <c r="O1" s="49" t="s">
        <v>26</v>
      </c>
      <c r="P1" s="49" t="s">
        <v>48</v>
      </c>
      <c r="Q1" s="54" t="s">
        <v>27</v>
      </c>
      <c r="R1" s="54" t="s">
        <v>28</v>
      </c>
      <c r="S1" s="50" t="s">
        <v>29</v>
      </c>
      <c r="T1" s="50" t="s">
        <v>30</v>
      </c>
    </row>
    <row r="2" spans="1:25" ht="14.25">
      <c r="A2" s="53"/>
      <c r="B2" s="45"/>
      <c r="C2" s="45"/>
      <c r="D2" s="45"/>
      <c r="E2" s="45"/>
      <c r="F2" s="24" t="s">
        <v>43</v>
      </c>
      <c r="G2" s="24" t="s">
        <v>44</v>
      </c>
      <c r="H2" s="24" t="s">
        <v>37</v>
      </c>
      <c r="I2" s="24" t="s">
        <v>38</v>
      </c>
      <c r="J2" s="24" t="s">
        <v>24</v>
      </c>
      <c r="K2" s="48"/>
      <c r="L2" s="48"/>
      <c r="M2" s="48"/>
      <c r="N2" s="48"/>
      <c r="O2" s="48"/>
      <c r="P2" s="48"/>
      <c r="Q2" s="55"/>
      <c r="R2" s="56"/>
      <c r="S2" s="51"/>
      <c r="T2" s="52"/>
      <c r="W2" s="25"/>
      <c r="X2" s="26"/>
      <c r="Y2" s="25"/>
    </row>
    <row r="3" spans="1:25" ht="14.25">
      <c r="A3" s="39">
        <v>1</v>
      </c>
      <c r="B3" s="35" t="s">
        <v>63</v>
      </c>
      <c r="C3" s="35" t="s">
        <v>64</v>
      </c>
      <c r="D3" s="35" t="s">
        <v>65</v>
      </c>
      <c r="E3" s="35" t="s">
        <v>66</v>
      </c>
      <c r="F3" s="34"/>
      <c r="G3" s="34"/>
      <c r="H3" s="34"/>
      <c r="I3" s="34"/>
      <c r="J3" s="34"/>
      <c r="K3" s="36">
        <v>37</v>
      </c>
      <c r="L3" s="34"/>
      <c r="M3" s="34"/>
      <c r="N3" s="34">
        <v>48</v>
      </c>
      <c r="O3" s="34"/>
      <c r="P3" s="34"/>
      <c r="Q3" s="31">
        <f>MAX(K3,L3,M3)</f>
        <v>37</v>
      </c>
      <c r="R3" s="31">
        <f>MAX(N3,O3,P3)</f>
        <v>48</v>
      </c>
      <c r="S3" s="31">
        <f>Q3+R3+F3+G3+H3+I3+J3</f>
        <v>85</v>
      </c>
      <c r="T3" s="31" t="str">
        <f>IF(S3&gt;=89.5,"A",IF(S3&gt;=79.5,"B",IF(S3&gt;=69.5,"C",IF(S3&gt;=59.5,"D",IF(S3&gt;=50.01,"E","F")))))</f>
        <v>B</v>
      </c>
      <c r="W3" s="25"/>
      <c r="X3" s="26"/>
      <c r="Y3" s="25"/>
    </row>
    <row r="4" spans="1:25" ht="14.25">
      <c r="A4" s="39">
        <v>2</v>
      </c>
      <c r="B4" s="35" t="s">
        <v>54</v>
      </c>
      <c r="C4" s="35" t="s">
        <v>64</v>
      </c>
      <c r="D4" s="35" t="s">
        <v>67</v>
      </c>
      <c r="E4" s="35" t="s">
        <v>68</v>
      </c>
      <c r="F4" s="34"/>
      <c r="G4" s="34"/>
      <c r="H4" s="34"/>
      <c r="I4" s="34"/>
      <c r="J4" s="34"/>
      <c r="K4" s="36"/>
      <c r="L4" s="34"/>
      <c r="M4" s="34"/>
      <c r="N4" s="34">
        <v>38</v>
      </c>
      <c r="O4" s="34"/>
      <c r="P4" s="34"/>
      <c r="Q4" s="40">
        <f aca="true" t="shared" si="0" ref="Q4:Q10">MAX(K4,L4,M4)</f>
        <v>0</v>
      </c>
      <c r="R4" s="40">
        <f aca="true" t="shared" si="1" ref="R4:R10">MAX(N4,O4,P4)</f>
        <v>38</v>
      </c>
      <c r="S4" s="40">
        <f aca="true" t="shared" si="2" ref="S4:S10">Q4+R4+F4+G4+H4+I4+J4</f>
        <v>38</v>
      </c>
      <c r="T4" s="40" t="str">
        <f aca="true" t="shared" si="3" ref="T4:T10">IF(S4&gt;=89.5,"A",IF(S4&gt;=79.5,"B",IF(S4&gt;=69.5,"C",IF(S4&gt;=59.5,"D",IF(S4&gt;=50.01,"E","F")))))</f>
        <v>F</v>
      </c>
      <c r="W4" s="27"/>
      <c r="X4" s="25"/>
      <c r="Y4" s="25"/>
    </row>
    <row r="5" spans="1:25" ht="14.25">
      <c r="A5" s="39">
        <v>3</v>
      </c>
      <c r="B5" s="35" t="s">
        <v>59</v>
      </c>
      <c r="C5" s="35" t="s">
        <v>64</v>
      </c>
      <c r="D5" s="35" t="s">
        <v>69</v>
      </c>
      <c r="E5" s="35" t="s">
        <v>70</v>
      </c>
      <c r="F5" s="34"/>
      <c r="G5" s="34"/>
      <c r="H5" s="34"/>
      <c r="I5" s="34"/>
      <c r="J5" s="34"/>
      <c r="K5" s="36">
        <v>27</v>
      </c>
      <c r="L5" s="34"/>
      <c r="M5" s="34"/>
      <c r="N5" s="34">
        <v>40</v>
      </c>
      <c r="O5" s="34"/>
      <c r="P5" s="34"/>
      <c r="Q5" s="40">
        <f t="shared" si="0"/>
        <v>27</v>
      </c>
      <c r="R5" s="40">
        <f t="shared" si="1"/>
        <v>40</v>
      </c>
      <c r="S5" s="40">
        <f t="shared" si="2"/>
        <v>67</v>
      </c>
      <c r="T5" s="40" t="str">
        <f t="shared" si="3"/>
        <v>D</v>
      </c>
      <c r="W5" s="27"/>
      <c r="X5" s="25"/>
      <c r="Y5" s="25"/>
    </row>
    <row r="6" spans="1:25" ht="14.25">
      <c r="A6" s="39">
        <v>4</v>
      </c>
      <c r="B6" s="35" t="s">
        <v>71</v>
      </c>
      <c r="C6" s="35" t="s">
        <v>64</v>
      </c>
      <c r="D6" s="35" t="s">
        <v>55</v>
      </c>
      <c r="E6" s="35" t="s">
        <v>72</v>
      </c>
      <c r="F6" s="34"/>
      <c r="G6" s="34"/>
      <c r="H6" s="34"/>
      <c r="I6" s="34"/>
      <c r="J6" s="34"/>
      <c r="K6" s="36">
        <v>37</v>
      </c>
      <c r="L6" s="34"/>
      <c r="M6" s="34"/>
      <c r="N6" s="34">
        <v>40</v>
      </c>
      <c r="O6" s="34"/>
      <c r="P6" s="34"/>
      <c r="Q6" s="40">
        <f t="shared" si="0"/>
        <v>37</v>
      </c>
      <c r="R6" s="40">
        <f t="shared" si="1"/>
        <v>40</v>
      </c>
      <c r="S6" s="40">
        <f t="shared" si="2"/>
        <v>77</v>
      </c>
      <c r="T6" s="40" t="str">
        <f t="shared" si="3"/>
        <v>C</v>
      </c>
      <c r="W6" s="27"/>
      <c r="X6" s="25"/>
      <c r="Y6" s="25"/>
    </row>
    <row r="7" spans="1:25" ht="14.25">
      <c r="A7" s="39">
        <v>5</v>
      </c>
      <c r="B7" s="35" t="s">
        <v>73</v>
      </c>
      <c r="C7" s="35" t="s">
        <v>64</v>
      </c>
      <c r="D7" s="35" t="s">
        <v>74</v>
      </c>
      <c r="E7" s="35" t="s">
        <v>75</v>
      </c>
      <c r="F7" s="34"/>
      <c r="G7" s="34"/>
      <c r="H7" s="34"/>
      <c r="I7" s="34"/>
      <c r="J7" s="34"/>
      <c r="K7" s="36">
        <v>26</v>
      </c>
      <c r="L7" s="34"/>
      <c r="M7" s="34"/>
      <c r="N7" s="34">
        <v>40</v>
      </c>
      <c r="O7" s="34"/>
      <c r="P7" s="34"/>
      <c r="Q7" s="40">
        <f t="shared" si="0"/>
        <v>26</v>
      </c>
      <c r="R7" s="40">
        <f t="shared" si="1"/>
        <v>40</v>
      </c>
      <c r="S7" s="40">
        <f t="shared" si="2"/>
        <v>66</v>
      </c>
      <c r="T7" s="40" t="str">
        <f t="shared" si="3"/>
        <v>D</v>
      </c>
      <c r="W7" s="27"/>
      <c r="X7" s="25"/>
      <c r="Y7" s="25"/>
    </row>
    <row r="8" spans="1:25" ht="14.25">
      <c r="A8" s="39">
        <v>6</v>
      </c>
      <c r="B8" s="35" t="s">
        <v>57</v>
      </c>
      <c r="C8" s="35" t="s">
        <v>53</v>
      </c>
      <c r="D8" s="35" t="s">
        <v>58</v>
      </c>
      <c r="E8" s="35" t="s">
        <v>49</v>
      </c>
      <c r="F8" s="34"/>
      <c r="G8" s="34"/>
      <c r="H8" s="34"/>
      <c r="I8" s="34"/>
      <c r="J8" s="34"/>
      <c r="K8" s="36"/>
      <c r="L8" s="34"/>
      <c r="M8" s="34"/>
      <c r="N8" s="34"/>
      <c r="O8" s="34"/>
      <c r="P8" s="34"/>
      <c r="Q8" s="40">
        <f t="shared" si="0"/>
        <v>0</v>
      </c>
      <c r="R8" s="40">
        <f t="shared" si="1"/>
        <v>0</v>
      </c>
      <c r="S8" s="40">
        <f t="shared" si="2"/>
        <v>0</v>
      </c>
      <c r="T8" s="40" t="str">
        <f t="shared" si="3"/>
        <v>F</v>
      </c>
      <c r="W8" s="27"/>
      <c r="X8" s="25"/>
      <c r="Y8" s="25"/>
    </row>
    <row r="9" spans="1:25" ht="14.25">
      <c r="A9" s="39">
        <v>7</v>
      </c>
      <c r="B9" s="35" t="s">
        <v>76</v>
      </c>
      <c r="C9" s="35" t="s">
        <v>60</v>
      </c>
      <c r="D9" s="35" t="s">
        <v>77</v>
      </c>
      <c r="E9" s="35" t="s">
        <v>78</v>
      </c>
      <c r="F9" s="34"/>
      <c r="G9" s="34"/>
      <c r="H9" s="34"/>
      <c r="I9" s="34"/>
      <c r="J9" s="34"/>
      <c r="K9" s="36"/>
      <c r="L9" s="34"/>
      <c r="M9" s="34"/>
      <c r="N9" s="34"/>
      <c r="O9" s="34"/>
      <c r="P9" s="34"/>
      <c r="Q9" s="40">
        <f t="shared" si="0"/>
        <v>0</v>
      </c>
      <c r="R9" s="40">
        <f t="shared" si="1"/>
        <v>0</v>
      </c>
      <c r="S9" s="40">
        <f t="shared" si="2"/>
        <v>0</v>
      </c>
      <c r="T9" s="40" t="str">
        <f t="shared" si="3"/>
        <v>F</v>
      </c>
      <c r="W9" s="27"/>
      <c r="X9" s="25"/>
      <c r="Y9" s="25"/>
    </row>
    <row r="10" spans="1:25" ht="14.25">
      <c r="A10" s="39">
        <v>8</v>
      </c>
      <c r="B10" s="35" t="s">
        <v>79</v>
      </c>
      <c r="C10" s="35" t="s">
        <v>80</v>
      </c>
      <c r="D10" s="35" t="s">
        <v>81</v>
      </c>
      <c r="E10" s="35" t="s">
        <v>82</v>
      </c>
      <c r="F10" s="34"/>
      <c r="G10" s="34"/>
      <c r="H10" s="34"/>
      <c r="I10" s="34"/>
      <c r="J10" s="34"/>
      <c r="K10" s="36"/>
      <c r="L10" s="34"/>
      <c r="M10" s="34"/>
      <c r="N10" s="34"/>
      <c r="O10" s="34"/>
      <c r="P10" s="34"/>
      <c r="Q10" s="40">
        <f t="shared" si="0"/>
        <v>0</v>
      </c>
      <c r="R10" s="40">
        <f t="shared" si="1"/>
        <v>0</v>
      </c>
      <c r="S10" s="40">
        <f t="shared" si="2"/>
        <v>0</v>
      </c>
      <c r="T10" s="40" t="str">
        <f t="shared" si="3"/>
        <v>F</v>
      </c>
      <c r="W10" s="27"/>
      <c r="X10" s="25"/>
      <c r="Y10" s="25"/>
    </row>
    <row r="11" spans="1:20" ht="14.25">
      <c r="A11" s="25"/>
      <c r="B11" s="25"/>
      <c r="K11"/>
      <c r="Q11"/>
      <c r="R11"/>
      <c r="S11"/>
      <c r="T11"/>
    </row>
    <row r="12" spans="1:20" ht="14.25">
      <c r="A12" s="25"/>
      <c r="B12" s="25">
        <v>70</v>
      </c>
      <c r="C12">
        <v>2016</v>
      </c>
      <c r="D12" s="35" t="s">
        <v>85</v>
      </c>
      <c r="E12" s="42" t="s">
        <v>84</v>
      </c>
      <c r="K12">
        <v>47</v>
      </c>
      <c r="N12">
        <v>40</v>
      </c>
      <c r="Q12"/>
      <c r="R12"/>
      <c r="S12"/>
      <c r="T12"/>
    </row>
    <row r="13" spans="1:20" ht="14.25">
      <c r="A13" s="25"/>
      <c r="B13" s="25">
        <v>97</v>
      </c>
      <c r="C13">
        <v>2016</v>
      </c>
      <c r="D13" s="35" t="s">
        <v>86</v>
      </c>
      <c r="E13" s="42" t="s">
        <v>87</v>
      </c>
      <c r="K13">
        <v>43</v>
      </c>
      <c r="N13">
        <v>40</v>
      </c>
      <c r="Q13"/>
      <c r="R13"/>
      <c r="S13"/>
      <c r="T13"/>
    </row>
    <row r="14" spans="1:20" ht="14.25">
      <c r="A14" s="25"/>
      <c r="B14" s="25">
        <v>19</v>
      </c>
      <c r="C14">
        <v>2016</v>
      </c>
      <c r="D14" s="35" t="s">
        <v>88</v>
      </c>
      <c r="E14" s="42" t="s">
        <v>89</v>
      </c>
      <c r="K14">
        <v>36</v>
      </c>
      <c r="N14">
        <v>35</v>
      </c>
      <c r="Q14"/>
      <c r="R14"/>
      <c r="S14"/>
      <c r="T14"/>
    </row>
    <row r="15" spans="1:20" ht="14.25">
      <c r="A15" s="25"/>
      <c r="B15" s="43">
        <v>68</v>
      </c>
      <c r="C15">
        <v>2015</v>
      </c>
      <c r="D15" s="35" t="s">
        <v>90</v>
      </c>
      <c r="E15" s="42" t="s">
        <v>91</v>
      </c>
      <c r="K15">
        <v>42</v>
      </c>
      <c r="N15">
        <v>40</v>
      </c>
      <c r="Q15"/>
      <c r="R15"/>
      <c r="S15"/>
      <c r="T15"/>
    </row>
    <row r="16" spans="1:20" ht="14.25">
      <c r="A16" s="25"/>
      <c r="B16" s="43">
        <v>6</v>
      </c>
      <c r="C16">
        <v>2016</v>
      </c>
      <c r="D16" s="35" t="s">
        <v>92</v>
      </c>
      <c r="E16" s="42" t="s">
        <v>93</v>
      </c>
      <c r="K16">
        <v>37</v>
      </c>
      <c r="N16">
        <v>38</v>
      </c>
      <c r="Q16"/>
      <c r="R16"/>
      <c r="S16"/>
      <c r="T16"/>
    </row>
    <row r="17" spans="2:20" ht="14.25">
      <c r="B17"/>
      <c r="K17"/>
      <c r="Q17"/>
      <c r="R17"/>
      <c r="S17"/>
      <c r="T17"/>
    </row>
    <row r="18" spans="2:20" ht="14.25">
      <c r="B18"/>
      <c r="K18"/>
      <c r="Q18"/>
      <c r="R18"/>
      <c r="S18"/>
      <c r="T18"/>
    </row>
    <row r="19" spans="2:20" ht="14.25">
      <c r="B19"/>
      <c r="K19"/>
      <c r="Q19"/>
      <c r="R19"/>
      <c r="S19"/>
      <c r="T19"/>
    </row>
    <row r="20" spans="2:25" ht="14.25">
      <c r="B20"/>
      <c r="K20"/>
      <c r="Q20"/>
      <c r="R20"/>
      <c r="S20"/>
      <c r="T20"/>
      <c r="W20" s="27"/>
      <c r="X20" s="25"/>
      <c r="Y20" s="25"/>
    </row>
    <row r="21" spans="2:25" ht="14.25">
      <c r="B21"/>
      <c r="K21"/>
      <c r="Q21"/>
      <c r="R21"/>
      <c r="S21"/>
      <c r="T21"/>
      <c r="W21" s="27"/>
      <c r="X21" s="25"/>
      <c r="Y21" s="25"/>
    </row>
    <row r="22" spans="2:25" ht="14.25">
      <c r="B22"/>
      <c r="K22"/>
      <c r="Q22"/>
      <c r="R22"/>
      <c r="S22"/>
      <c r="T22"/>
      <c r="W22" s="27"/>
      <c r="X22" s="25"/>
      <c r="Y22" s="25"/>
    </row>
    <row r="23" spans="2:25" ht="14.25">
      <c r="B23"/>
      <c r="K23"/>
      <c r="Q23"/>
      <c r="R23"/>
      <c r="S23"/>
      <c r="T23"/>
      <c r="W23" s="27"/>
      <c r="X23" s="25"/>
      <c r="Y23" s="25"/>
    </row>
    <row r="24" spans="2:25" ht="14.25">
      <c r="B24"/>
      <c r="K24"/>
      <c r="Q24"/>
      <c r="R24"/>
      <c r="S24"/>
      <c r="T24"/>
      <c r="W24" s="27"/>
      <c r="X24" s="25"/>
      <c r="Y24" s="25"/>
    </row>
    <row r="25" spans="2:25" ht="14.25">
      <c r="B25"/>
      <c r="K25"/>
      <c r="Q25"/>
      <c r="R25"/>
      <c r="S25"/>
      <c r="T25"/>
      <c r="W25" s="27"/>
      <c r="X25" s="25"/>
      <c r="Y25" s="25"/>
    </row>
    <row r="26" spans="2:25" ht="14.25">
      <c r="B26"/>
      <c r="K26"/>
      <c r="Q26"/>
      <c r="R26"/>
      <c r="S26"/>
      <c r="T26"/>
      <c r="W26" s="27"/>
      <c r="X26" s="25"/>
      <c r="Y26" s="25"/>
    </row>
    <row r="27" spans="2:25" ht="14.25">
      <c r="B27"/>
      <c r="K27"/>
      <c r="Q27"/>
      <c r="R27"/>
      <c r="S27"/>
      <c r="T27"/>
      <c r="W27" s="27"/>
      <c r="X27" s="25"/>
      <c r="Y27" s="25"/>
    </row>
    <row r="28" spans="2:25" ht="14.25">
      <c r="B28"/>
      <c r="K28"/>
      <c r="Q28"/>
      <c r="R28"/>
      <c r="S28"/>
      <c r="T28"/>
      <c r="W28" s="27"/>
      <c r="X28" s="25"/>
      <c r="Y28" s="25"/>
    </row>
    <row r="29" spans="2:25" ht="14.25">
      <c r="B29"/>
      <c r="K29"/>
      <c r="Q29"/>
      <c r="R29"/>
      <c r="S29"/>
      <c r="T29"/>
      <c r="W29" s="27"/>
      <c r="X29" s="25"/>
      <c r="Y29" s="25"/>
    </row>
    <row r="30" spans="2:25" ht="14.25">
      <c r="B30"/>
      <c r="K30"/>
      <c r="Q30"/>
      <c r="R30"/>
      <c r="S30"/>
      <c r="T30"/>
      <c r="W30" s="27"/>
      <c r="X30" s="25"/>
      <c r="Y30" s="25"/>
    </row>
    <row r="31" spans="2:25" ht="14.25">
      <c r="B31"/>
      <c r="K31"/>
      <c r="Q31"/>
      <c r="R31"/>
      <c r="S31"/>
      <c r="T31"/>
      <c r="W31" s="27"/>
      <c r="X31" s="25"/>
      <c r="Y31" s="25"/>
    </row>
    <row r="32" spans="2:25" ht="14.25">
      <c r="B32"/>
      <c r="K32"/>
      <c r="Q32"/>
      <c r="R32"/>
      <c r="S32"/>
      <c r="T32"/>
      <c r="W32" s="27"/>
      <c r="X32" s="25"/>
      <c r="Y32" s="25"/>
    </row>
    <row r="33" spans="2:25" ht="14.25">
      <c r="B33"/>
      <c r="K33"/>
      <c r="Q33"/>
      <c r="R33"/>
      <c r="S33"/>
      <c r="T33"/>
      <c r="W33" s="27"/>
      <c r="X33" s="25"/>
      <c r="Y33" s="25"/>
    </row>
    <row r="34" spans="2:25" ht="14.25">
      <c r="B34"/>
      <c r="K34"/>
      <c r="Q34"/>
      <c r="R34"/>
      <c r="S34"/>
      <c r="T34"/>
      <c r="W34" s="27"/>
      <c r="X34" s="25"/>
      <c r="Y34" s="25"/>
    </row>
    <row r="35" spans="2:25" ht="14.25">
      <c r="B35"/>
      <c r="K35"/>
      <c r="Q35"/>
      <c r="R35"/>
      <c r="S35"/>
      <c r="T35"/>
      <c r="W35" s="27"/>
      <c r="X35" s="25"/>
      <c r="Y35" s="25"/>
    </row>
    <row r="36" spans="2:25" ht="14.25">
      <c r="B36"/>
      <c r="K36"/>
      <c r="Q36"/>
      <c r="R36"/>
      <c r="S36"/>
      <c r="T36"/>
      <c r="W36" s="27"/>
      <c r="X36" s="25"/>
      <c r="Y36" s="25"/>
    </row>
    <row r="37" spans="2:20" ht="14.25">
      <c r="B37"/>
      <c r="K37"/>
      <c r="Q37"/>
      <c r="R37"/>
      <c r="S37"/>
      <c r="T37"/>
    </row>
    <row r="38" spans="2:20" ht="14.25">
      <c r="B38"/>
      <c r="K38"/>
      <c r="Q38"/>
      <c r="R38"/>
      <c r="S38"/>
      <c r="T38"/>
    </row>
    <row r="39" spans="2:20" ht="14.25">
      <c r="B39"/>
      <c r="K39"/>
      <c r="Q39"/>
      <c r="R39"/>
      <c r="S39"/>
      <c r="T39"/>
    </row>
    <row r="40" spans="2:20" ht="14.25">
      <c r="B40"/>
      <c r="K40"/>
      <c r="Q40"/>
      <c r="R40"/>
      <c r="S40"/>
      <c r="T40"/>
    </row>
    <row r="41" spans="2:20" ht="14.25">
      <c r="B41"/>
      <c r="K41"/>
      <c r="Q41"/>
      <c r="R41"/>
      <c r="S41"/>
      <c r="T41"/>
    </row>
    <row r="42" spans="2:20" ht="14.25">
      <c r="B42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/>
      <c r="K75"/>
      <c r="Q75"/>
      <c r="R75"/>
      <c r="S75"/>
      <c r="T75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30" customHeight="1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9" t="s">
        <v>83</v>
      </c>
      <c r="B1" s="69"/>
      <c r="C1" s="69"/>
      <c r="D1" s="69"/>
      <c r="E1" s="69"/>
      <c r="F1" s="69"/>
      <c r="G1" s="69"/>
      <c r="H1" s="69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8"/>
      <c r="K3" s="8"/>
      <c r="L3" s="11"/>
    </row>
    <row r="4" spans="1:12" ht="14.25">
      <c r="A4" s="72" t="s">
        <v>0</v>
      </c>
      <c r="B4" s="72"/>
      <c r="C4" s="70" t="s">
        <v>61</v>
      </c>
      <c r="D4" s="70"/>
      <c r="E4" s="70"/>
      <c r="F4" s="21" t="s">
        <v>36</v>
      </c>
      <c r="G4" s="68" t="s">
        <v>56</v>
      </c>
      <c r="H4" s="68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73"/>
      <c r="H5" s="73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8"/>
      <c r="H6" s="68"/>
      <c r="I6" s="20"/>
      <c r="J6" s="8"/>
      <c r="K6" s="8"/>
      <c r="L6" s="11"/>
    </row>
    <row r="7" spans="1:12" ht="14.25" customHeight="1" thickBot="1">
      <c r="A7" s="63" t="s">
        <v>51</v>
      </c>
      <c r="B7" s="64"/>
      <c r="C7" s="64"/>
      <c r="D7" s="64"/>
      <c r="E7" s="67" t="s">
        <v>41</v>
      </c>
      <c r="F7" s="67"/>
      <c r="G7" s="67"/>
      <c r="H7" s="67"/>
      <c r="I7" s="10"/>
      <c r="J7" s="8"/>
      <c r="K7" s="8"/>
      <c r="L7" s="11"/>
    </row>
    <row r="8" spans="1:12" ht="4.5" customHeight="1">
      <c r="A8" s="65" t="s">
        <v>1</v>
      </c>
      <c r="B8" s="59" t="s">
        <v>2</v>
      </c>
      <c r="C8" s="59" t="s">
        <v>3</v>
      </c>
      <c r="D8" s="59" t="s">
        <v>4</v>
      </c>
      <c r="E8" s="59"/>
      <c r="F8" s="59" t="s">
        <v>5</v>
      </c>
      <c r="G8" s="59" t="s">
        <v>6</v>
      </c>
      <c r="H8" s="60"/>
      <c r="I8" s="8"/>
      <c r="J8" s="8"/>
      <c r="K8" s="8"/>
      <c r="L8" s="11"/>
    </row>
    <row r="9" spans="1:12" ht="14.25">
      <c r="A9" s="66"/>
      <c r="B9" s="61"/>
      <c r="C9" s="61"/>
      <c r="D9" s="61"/>
      <c r="E9" s="61"/>
      <c r="F9" s="61"/>
      <c r="G9" s="61"/>
      <c r="H9" s="62"/>
      <c r="I9" s="8"/>
      <c r="J9" s="8"/>
      <c r="K9" s="8"/>
      <c r="L9" s="11"/>
    </row>
    <row r="10" spans="1:12" ht="30">
      <c r="A10" s="66"/>
      <c r="B10" s="61"/>
      <c r="C10" s="61"/>
      <c r="D10" s="19" t="s">
        <v>7</v>
      </c>
      <c r="E10" s="19" t="s">
        <v>8</v>
      </c>
      <c r="F10" s="61"/>
      <c r="G10" s="61"/>
      <c r="H10" s="62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1/2021</v>
      </c>
      <c r="C11" s="1" t="str">
        <f>'UNOS BODOVA'!D3&amp;" "&amp;'UNOS BODOVA'!E3</f>
        <v>Jovana Bovan</v>
      </c>
      <c r="D11" s="4">
        <f>'UNOS BODOVA'!F3+'UNOS BODOVA'!I3+'UNOS BODOVA'!J3+'UNOS BODOVA'!Q3+'UNOS BODOVA'!G3+'UNOS BODOVA'!H3</f>
        <v>37</v>
      </c>
      <c r="E11" s="4">
        <f>'UNOS BODOVA'!R3</f>
        <v>48</v>
      </c>
      <c r="F11" s="4">
        <f>'UNOS BODOVA'!S3</f>
        <v>85</v>
      </c>
      <c r="G11" s="4" t="str">
        <f>'UNOS BODOVA'!T3</f>
        <v>B</v>
      </c>
      <c r="H11" s="6" t="str">
        <f>IF(F11&gt;=90,"Odlican",IF(F11&gt;=80,"Vrlo dobar",IF(F11&gt;=70,"Dobar",IF(F11&gt;=60,"Zadovoljavajuci",IF(F11&gt;=50.01,"Dovoljan","Nedovoljan")))))</f>
        <v>Vrlo dobar</v>
      </c>
    </row>
    <row r="12" spans="1:8" ht="14.25">
      <c r="A12" s="5">
        <f>'UNOS BODOVA'!A4</f>
        <v>2</v>
      </c>
      <c r="B12" s="1" t="str">
        <f>'UNOS BODOVA'!B4&amp;"/"&amp;'UNOS BODOVA'!C4</f>
        <v>4/2021</v>
      </c>
      <c r="C12" s="1" t="str">
        <f>'UNOS BODOVA'!D4&amp;" "&amp;'UNOS BODOVA'!E4</f>
        <v>Hasan Suljović</v>
      </c>
      <c r="D12" s="41">
        <f>'UNOS BODOVA'!F4+'UNOS BODOVA'!I4+'UNOS BODOVA'!J4+'UNOS BODOVA'!Q4+'UNOS BODOVA'!G4+'UNOS BODOVA'!H4</f>
        <v>0</v>
      </c>
      <c r="E12" s="41">
        <f>'UNOS BODOVA'!R4</f>
        <v>38</v>
      </c>
      <c r="F12" s="41">
        <f>'UNOS BODOVA'!S4</f>
        <v>38</v>
      </c>
      <c r="G12" s="41" t="str">
        <f>'UNOS BODOVA'!T4</f>
        <v>F</v>
      </c>
      <c r="H12" s="6" t="str">
        <f aca="true" t="shared" si="0" ref="H12:H18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9/2021</v>
      </c>
      <c r="C13" s="1" t="str">
        <f>'UNOS BODOVA'!D5&amp;" "&amp;'UNOS BODOVA'!E5</f>
        <v>Mladen Kovačević</v>
      </c>
      <c r="D13" s="41">
        <f>'UNOS BODOVA'!F5+'UNOS BODOVA'!I5+'UNOS BODOVA'!J5+'UNOS BODOVA'!Q5+'UNOS BODOVA'!G5+'UNOS BODOVA'!H5</f>
        <v>27</v>
      </c>
      <c r="E13" s="41">
        <f>'UNOS BODOVA'!R5</f>
        <v>40</v>
      </c>
      <c r="F13" s="41">
        <f>'UNOS BODOVA'!S5</f>
        <v>67</v>
      </c>
      <c r="G13" s="41" t="str">
        <f>'UNOS BODOVA'!T5</f>
        <v>D</v>
      </c>
      <c r="H13" s="6" t="str">
        <f t="shared" si="0"/>
        <v>Zadovoljavajuci</v>
      </c>
    </row>
    <row r="14" spans="1:8" ht="14.25">
      <c r="A14" s="5">
        <f>'UNOS BODOVA'!A6</f>
        <v>4</v>
      </c>
      <c r="B14" s="1" t="str">
        <f>'UNOS BODOVA'!B6&amp;"/"&amp;'UNOS BODOVA'!C6</f>
        <v>12/2021</v>
      </c>
      <c r="C14" s="1" t="str">
        <f>'UNOS BODOVA'!D6&amp;" "&amp;'UNOS BODOVA'!E6</f>
        <v>Nikola Ružić</v>
      </c>
      <c r="D14" s="41">
        <f>'UNOS BODOVA'!F6+'UNOS BODOVA'!I6+'UNOS BODOVA'!J6+'UNOS BODOVA'!Q6+'UNOS BODOVA'!G6+'UNOS BODOVA'!H6</f>
        <v>37</v>
      </c>
      <c r="E14" s="41">
        <f>'UNOS BODOVA'!R6</f>
        <v>40</v>
      </c>
      <c r="F14" s="41">
        <f>'UNOS BODOVA'!S6</f>
        <v>77</v>
      </c>
      <c r="G14" s="41" t="str">
        <f>'UNOS BODOVA'!T6</f>
        <v>C</v>
      </c>
      <c r="H14" s="6" t="str">
        <f t="shared" si="0"/>
        <v>Dobar</v>
      </c>
    </row>
    <row r="15" spans="1:8" ht="14.25">
      <c r="A15" s="5">
        <f>'UNOS BODOVA'!A7</f>
        <v>5</v>
      </c>
      <c r="B15" s="1" t="str">
        <f>'UNOS BODOVA'!B7&amp;"/"&amp;'UNOS BODOVA'!C7</f>
        <v>14/2021</v>
      </c>
      <c r="C15" s="1" t="str">
        <f>'UNOS BODOVA'!D7&amp;" "&amp;'UNOS BODOVA'!E7</f>
        <v>Dragoslav Novović</v>
      </c>
      <c r="D15" s="41">
        <f>'UNOS BODOVA'!F7+'UNOS BODOVA'!I7+'UNOS BODOVA'!J7+'UNOS BODOVA'!Q7+'UNOS BODOVA'!G7+'UNOS BODOVA'!H7</f>
        <v>26</v>
      </c>
      <c r="E15" s="41">
        <f>'UNOS BODOVA'!R7</f>
        <v>40</v>
      </c>
      <c r="F15" s="41">
        <f>'UNOS BODOVA'!S7</f>
        <v>66</v>
      </c>
      <c r="G15" s="41" t="str">
        <f>'UNOS BODOVA'!T7</f>
        <v>D</v>
      </c>
      <c r="H15" s="6" t="str">
        <f t="shared" si="0"/>
        <v>Zadovoljavajuci</v>
      </c>
    </row>
    <row r="16" spans="1:8" ht="14.25">
      <c r="A16" s="5">
        <f>'UNOS BODOVA'!A8</f>
        <v>6</v>
      </c>
      <c r="B16" s="1" t="str">
        <f>'UNOS BODOVA'!B8&amp;"/"&amp;'UNOS BODOVA'!C8</f>
        <v>35/2020</v>
      </c>
      <c r="C16" s="1" t="str">
        <f>'UNOS BODOVA'!D8&amp;" "&amp;'UNOS BODOVA'!E8</f>
        <v>Vuk Đurović</v>
      </c>
      <c r="D16" s="41">
        <f>'UNOS BODOVA'!F8+'UNOS BODOVA'!I8+'UNOS BODOVA'!J8+'UNOS BODOVA'!Q8+'UNOS BODOVA'!G8+'UNOS BODOVA'!H8</f>
        <v>0</v>
      </c>
      <c r="E16" s="41">
        <f>'UNOS BODOVA'!R8</f>
        <v>0</v>
      </c>
      <c r="F16" s="41">
        <f>'UNOS BODOVA'!S8</f>
        <v>0</v>
      </c>
      <c r="G16" s="41" t="str">
        <f>'UNOS BODOVA'!T8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21/2019</v>
      </c>
      <c r="C17" s="1" t="str">
        <f>'UNOS BODOVA'!D9&amp;" "&amp;'UNOS BODOVA'!E9</f>
        <v>Kosta Strunjaš</v>
      </c>
      <c r="D17" s="41">
        <f>'UNOS BODOVA'!F9+'UNOS BODOVA'!I9+'UNOS BODOVA'!J9+'UNOS BODOVA'!Q9+'UNOS BODOVA'!G9+'UNOS BODOVA'!H9</f>
        <v>0</v>
      </c>
      <c r="E17" s="41">
        <f>'UNOS BODOVA'!R9</f>
        <v>0</v>
      </c>
      <c r="F17" s="41">
        <f>'UNOS BODOVA'!S9</f>
        <v>0</v>
      </c>
      <c r="G17" s="41" t="str">
        <f>'UNOS BODOVA'!T9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38/2017</v>
      </c>
      <c r="C18" s="1" t="str">
        <f>'UNOS BODOVA'!D10&amp;" "&amp;'UNOS BODOVA'!E10</f>
        <v>Vasilije Samardžić</v>
      </c>
      <c r="D18" s="41">
        <f>'UNOS BODOVA'!F10+'UNOS BODOVA'!I10+'UNOS BODOVA'!J10+'UNOS BODOVA'!Q10+'UNOS BODOVA'!G10+'UNOS BODOVA'!H10</f>
        <v>0</v>
      </c>
      <c r="E18" s="41">
        <f>'UNOS BODOVA'!R10</f>
        <v>0</v>
      </c>
      <c r="F18" s="41">
        <f>'UNOS BODOVA'!S10</f>
        <v>0</v>
      </c>
      <c r="G18" s="41" t="str">
        <f>'UNOS BODOVA'!T10</f>
        <v>F</v>
      </c>
      <c r="H18" s="6" t="str">
        <f t="shared" si="0"/>
        <v>Nedovoljan</v>
      </c>
    </row>
    <row r="21" spans="1:8" ht="14.25">
      <c r="A21" s="32" t="s">
        <v>19</v>
      </c>
      <c r="B21" s="33"/>
      <c r="C21" s="33"/>
      <c r="D21" s="33"/>
      <c r="E21" s="33"/>
      <c r="F21" s="32" t="s">
        <v>20</v>
      </c>
      <c r="G21" s="33"/>
      <c r="H21" s="33"/>
    </row>
    <row r="22" spans="1:8" ht="14.25">
      <c r="A22" s="7"/>
      <c r="B22" s="7"/>
      <c r="F22" s="7"/>
      <c r="G22" s="7"/>
      <c r="H22" s="7"/>
    </row>
  </sheetData>
  <sheetProtection/>
  <mergeCells count="15">
    <mergeCell ref="G6:H6"/>
    <mergeCell ref="G4:H4"/>
    <mergeCell ref="A1:H1"/>
    <mergeCell ref="C4:E4"/>
    <mergeCell ref="A3:I3"/>
    <mergeCell ref="A4:B4"/>
    <mergeCell ref="G5:H5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93" t="s">
        <v>9</v>
      </c>
      <c r="B3" s="93"/>
      <c r="C3" s="93"/>
      <c r="D3" s="93"/>
      <c r="E3" s="93"/>
      <c r="F3" s="93"/>
      <c r="G3" s="93"/>
      <c r="H3" s="10"/>
      <c r="I3" s="10"/>
      <c r="J3" s="10"/>
      <c r="K3" s="87" t="s">
        <v>36</v>
      </c>
      <c r="L3" s="88"/>
      <c r="M3" s="88"/>
      <c r="N3" s="88"/>
      <c r="O3" s="88"/>
      <c r="P3" s="88"/>
      <c r="Q3" s="88"/>
      <c r="R3" s="14" t="s">
        <v>34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9" t="s">
        <v>56</v>
      </c>
      <c r="M4" s="90"/>
      <c r="N4" s="90"/>
      <c r="O4" s="90"/>
      <c r="P4" s="90"/>
      <c r="Q4" s="90"/>
      <c r="R4" s="15" t="s">
        <v>35</v>
      </c>
    </row>
    <row r="5" spans="1:18" ht="14.25">
      <c r="A5" s="92" t="s">
        <v>62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92" t="s">
        <v>52</v>
      </c>
      <c r="B7" s="92"/>
      <c r="C7" s="92"/>
      <c r="D7" s="92"/>
      <c r="E7" s="92"/>
      <c r="F7" s="92"/>
      <c r="G7" s="92"/>
      <c r="H7" s="92"/>
      <c r="I7" s="92"/>
      <c r="J7" s="95"/>
      <c r="K7" s="95"/>
      <c r="L7" s="95"/>
      <c r="M7" s="95"/>
      <c r="N7" s="95"/>
      <c r="O7" t="s">
        <v>42</v>
      </c>
    </row>
    <row r="8" spans="1:18" ht="6" customHeight="1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ht="27.75" customHeight="1">
      <c r="A9" s="74" t="s">
        <v>1</v>
      </c>
      <c r="B9" s="77" t="s">
        <v>2</v>
      </c>
      <c r="C9" s="77" t="s">
        <v>3</v>
      </c>
      <c r="D9" s="77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80" t="s">
        <v>5</v>
      </c>
      <c r="R9" s="82" t="s">
        <v>30</v>
      </c>
    </row>
    <row r="10" spans="1:18" ht="30" customHeight="1">
      <c r="A10" s="75"/>
      <c r="B10" s="78"/>
      <c r="C10" s="78"/>
      <c r="D10" s="84" t="s">
        <v>50</v>
      </c>
      <c r="E10" s="85"/>
      <c r="F10" s="85"/>
      <c r="G10" s="85"/>
      <c r="H10" s="86"/>
      <c r="I10" s="84" t="s">
        <v>39</v>
      </c>
      <c r="J10" s="85"/>
      <c r="K10" s="85"/>
      <c r="L10" s="85"/>
      <c r="M10" s="86"/>
      <c r="N10" s="78" t="s">
        <v>11</v>
      </c>
      <c r="O10" s="78"/>
      <c r="P10" s="28" t="s">
        <v>12</v>
      </c>
      <c r="Q10" s="81"/>
      <c r="R10" s="83"/>
    </row>
    <row r="11" spans="1:18" ht="14.25">
      <c r="A11" s="76"/>
      <c r="B11" s="79"/>
      <c r="C11" s="79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81"/>
      <c r="R11" s="83"/>
    </row>
    <row r="12" spans="1:18" ht="14.25">
      <c r="A12" s="1">
        <f>'UNOS BODOVA'!A3</f>
        <v>1</v>
      </c>
      <c r="B12" s="1" t="str">
        <f>'UNOS BODOVA'!B3&amp;"/"&amp;'UNOS BODOVA'!C3</f>
        <v>1/2021</v>
      </c>
      <c r="C12" s="1" t="str">
        <f>'UNOS BODOVA'!D3&amp;" "&amp;'UNOS BODOVA'!E3</f>
        <v>Jovana Bovan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7"/>
      <c r="J12" s="4"/>
      <c r="K12" s="4"/>
      <c r="L12" s="4"/>
      <c r="M12" s="4"/>
      <c r="N12" s="4">
        <f>'UNOS BODOVA'!Q3</f>
        <v>37</v>
      </c>
      <c r="O12" s="4"/>
      <c r="P12" s="38">
        <f>'UNOS BODOVA'!R3</f>
        <v>48</v>
      </c>
      <c r="Q12" s="4">
        <f>'UNOS BODOVA'!S3</f>
        <v>85</v>
      </c>
      <c r="R12" s="4" t="str">
        <f>'UNOS BODOVA'!T3</f>
        <v>B</v>
      </c>
    </row>
    <row r="13" spans="1:19" ht="14.25">
      <c r="A13" s="1">
        <f>'UNOS BODOVA'!A4</f>
        <v>2</v>
      </c>
      <c r="B13" s="1" t="str">
        <f>'UNOS BODOVA'!B4&amp;"/"&amp;'UNOS BODOVA'!C4</f>
        <v>4/2021</v>
      </c>
      <c r="C13" s="1" t="str">
        <f>'UNOS BODOVA'!D4&amp;" "&amp;'UNOS BODOVA'!E4</f>
        <v>Hasan Suljović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7"/>
      <c r="J13" s="41"/>
      <c r="K13" s="41"/>
      <c r="L13" s="41"/>
      <c r="M13" s="41"/>
      <c r="N13" s="41">
        <f>'UNOS BODOVA'!Q4</f>
        <v>0</v>
      </c>
      <c r="O13" s="41"/>
      <c r="P13" s="41">
        <f>'UNOS BODOVA'!R4</f>
        <v>38</v>
      </c>
      <c r="Q13" s="41">
        <f>'UNOS BODOVA'!S4</f>
        <v>38</v>
      </c>
      <c r="R13" s="41" t="str">
        <f>'UNOS BODOVA'!T4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9/2021</v>
      </c>
      <c r="C14" s="1" t="str">
        <f>'UNOS BODOVA'!D5&amp;" "&amp;'UNOS BODOVA'!E5</f>
        <v>Mladen Kovačević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7"/>
      <c r="J14" s="41"/>
      <c r="K14" s="41"/>
      <c r="L14" s="41"/>
      <c r="M14" s="41"/>
      <c r="N14" s="41">
        <f>'UNOS BODOVA'!Q5</f>
        <v>27</v>
      </c>
      <c r="O14" s="41"/>
      <c r="P14" s="41">
        <f>'UNOS BODOVA'!R5</f>
        <v>40</v>
      </c>
      <c r="Q14" s="41">
        <f>'UNOS BODOVA'!S5</f>
        <v>67</v>
      </c>
      <c r="R14" s="41" t="str">
        <f>'UNOS BODOVA'!T5</f>
        <v>D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12/2021</v>
      </c>
      <c r="C15" s="1" t="str">
        <f>'UNOS BODOVA'!D6&amp;" "&amp;'UNOS BODOVA'!E6</f>
        <v>Nikola Ružić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7"/>
      <c r="J15" s="41"/>
      <c r="K15" s="41"/>
      <c r="L15" s="41"/>
      <c r="M15" s="41"/>
      <c r="N15" s="41">
        <f>'UNOS BODOVA'!Q6</f>
        <v>37</v>
      </c>
      <c r="O15" s="41"/>
      <c r="P15" s="41">
        <f>'UNOS BODOVA'!R6</f>
        <v>40</v>
      </c>
      <c r="Q15" s="41">
        <f>'UNOS BODOVA'!S6</f>
        <v>77</v>
      </c>
      <c r="R15" s="41" t="str">
        <f>'UNOS BODOVA'!T6</f>
        <v>C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14/2021</v>
      </c>
      <c r="C16" s="1" t="str">
        <f>'UNOS BODOVA'!D7&amp;" "&amp;'UNOS BODOVA'!E7</f>
        <v>Dragoslav Novović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7"/>
      <c r="J16" s="41"/>
      <c r="K16" s="41"/>
      <c r="L16" s="41"/>
      <c r="M16" s="41"/>
      <c r="N16" s="41">
        <f>'UNOS BODOVA'!Q7</f>
        <v>26</v>
      </c>
      <c r="O16" s="41"/>
      <c r="P16" s="41">
        <f>'UNOS BODOVA'!R7</f>
        <v>40</v>
      </c>
      <c r="Q16" s="41">
        <f>'UNOS BODOVA'!S7</f>
        <v>66</v>
      </c>
      <c r="R16" s="41" t="str">
        <f>'UNOS BODOVA'!T7</f>
        <v>D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35/2020</v>
      </c>
      <c r="C17" s="1" t="str">
        <f>'UNOS BODOVA'!D8&amp;" "&amp;'UNOS BODOVA'!E8</f>
        <v>Vuk Đurović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7"/>
      <c r="J17" s="41"/>
      <c r="K17" s="41"/>
      <c r="L17" s="41"/>
      <c r="M17" s="41"/>
      <c r="N17" s="41">
        <f>'UNOS BODOVA'!Q8</f>
        <v>0</v>
      </c>
      <c r="O17" s="41"/>
      <c r="P17" s="41">
        <f>'UNOS BODOVA'!R8</f>
        <v>0</v>
      </c>
      <c r="Q17" s="41">
        <f>'UNOS BODOVA'!S8</f>
        <v>0</v>
      </c>
      <c r="R17" s="41" t="str">
        <f>'UNOS BODOVA'!T8</f>
        <v>F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21/2019</v>
      </c>
      <c r="C18" s="1" t="str">
        <f>'UNOS BODOVA'!D9&amp;" "&amp;'UNOS BODOVA'!E9</f>
        <v>Kosta Strunjaš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7"/>
      <c r="J18" s="41"/>
      <c r="K18" s="41"/>
      <c r="L18" s="41"/>
      <c r="M18" s="41"/>
      <c r="N18" s="41">
        <f>'UNOS BODOVA'!Q9</f>
        <v>0</v>
      </c>
      <c r="O18" s="41"/>
      <c r="P18" s="41">
        <f>'UNOS BODOVA'!R9</f>
        <v>0</v>
      </c>
      <c r="Q18" s="41">
        <f>'UNOS BODOVA'!S9</f>
        <v>0</v>
      </c>
      <c r="R18" s="41" t="str">
        <f>'UNOS BODOVA'!T9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38/2017</v>
      </c>
      <c r="C19" s="1" t="str">
        <f>'UNOS BODOVA'!D10&amp;" "&amp;'UNOS BODOVA'!E10</f>
        <v>Vasilije Samardžić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7"/>
      <c r="J19" s="41"/>
      <c r="K19" s="41"/>
      <c r="L19" s="41"/>
      <c r="M19" s="41"/>
      <c r="N19" s="41">
        <f>'UNOS BODOVA'!Q10</f>
        <v>0</v>
      </c>
      <c r="O19" s="41"/>
      <c r="P19" s="41">
        <f>'UNOS BODOVA'!R10</f>
        <v>0</v>
      </c>
      <c r="Q19" s="41">
        <f>'UNOS BODOVA'!S10</f>
        <v>0</v>
      </c>
      <c r="R19" s="41" t="str">
        <f>'UNOS BODOVA'!T10</f>
        <v>F</v>
      </c>
      <c r="S19" s="25"/>
    </row>
    <row r="22" spans="1:18" ht="14.25">
      <c r="A22" s="32" t="s">
        <v>19</v>
      </c>
      <c r="B22" s="33"/>
      <c r="C22" s="33"/>
      <c r="D22" s="33"/>
      <c r="E22" s="33"/>
      <c r="G22" s="33"/>
      <c r="H22" s="33"/>
      <c r="I22" s="26"/>
      <c r="J22" s="26"/>
      <c r="K22" s="26"/>
      <c r="L22" s="26"/>
      <c r="M22" s="26"/>
      <c r="N22" s="26"/>
      <c r="O22" s="32" t="s">
        <v>40</v>
      </c>
      <c r="P22" s="26"/>
      <c r="Q22" s="26"/>
      <c r="R22" s="25"/>
    </row>
    <row r="23" spans="1:18" ht="14.25">
      <c r="A23" s="7"/>
      <c r="B23" s="7"/>
      <c r="I23" s="26"/>
      <c r="J23" s="26"/>
      <c r="K23" s="26"/>
      <c r="L23" s="26"/>
      <c r="M23" s="26"/>
      <c r="N23" s="26"/>
      <c r="O23" s="26"/>
      <c r="P23" s="26"/>
      <c r="Q23" s="26"/>
      <c r="R23" s="25"/>
    </row>
    <row r="24" spans="9:18" ht="14.25">
      <c r="I24" s="26"/>
      <c r="J24" s="26"/>
      <c r="K24" s="26"/>
      <c r="L24" s="26"/>
      <c r="M24" s="26"/>
      <c r="N24" s="26"/>
      <c r="O24" s="7"/>
      <c r="P24" s="7"/>
      <c r="Q24" s="7"/>
      <c r="R24" s="25"/>
    </row>
    <row r="25" spans="1:18" ht="14.2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5"/>
    </row>
    <row r="26" spans="1:19" ht="14.2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</row>
    <row r="27" spans="1:19" ht="14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7"/>
      <c r="P27" s="7"/>
      <c r="Q27" s="7"/>
      <c r="R27" s="25"/>
      <c r="S27" s="25"/>
    </row>
    <row r="28" spans="1:19" ht="14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S52" s="25"/>
    </row>
    <row r="53" spans="1:15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</row>
    <row r="54" spans="1:15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</row>
    <row r="55" spans="1:18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</row>
    <row r="56" spans="1:18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5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</row>
    <row r="63" spans="1:19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S63" s="25"/>
    </row>
    <row r="64" ht="14.25">
      <c r="S64" s="25"/>
    </row>
    <row r="65" ht="14.25">
      <c r="S65" s="25"/>
    </row>
    <row r="66" ht="14.25">
      <c r="S66" s="25"/>
    </row>
    <row r="67" ht="14.25"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6" ht="14.25">
      <c r="S76" s="25"/>
    </row>
    <row r="77" ht="14.25">
      <c r="S77" s="25"/>
    </row>
    <row r="78" ht="14.25">
      <c r="S78" s="25"/>
    </row>
    <row r="79" ht="14.25">
      <c r="S79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</sheetData>
  <sheetProtection/>
  <mergeCells count="16">
    <mergeCell ref="K3:Q3"/>
    <mergeCell ref="L4:Q4"/>
    <mergeCell ref="A1:R1"/>
    <mergeCell ref="A5:R5"/>
    <mergeCell ref="A3:G3"/>
    <mergeCell ref="A8:R8"/>
    <mergeCell ref="A7:N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2018-07-04T12:14:41Z</cp:lastPrinted>
  <dcterms:created xsi:type="dcterms:W3CDTF">2011-10-03T13:17:30Z</dcterms:created>
  <dcterms:modified xsi:type="dcterms:W3CDTF">2022-05-19T09:13:27Z</dcterms:modified>
  <cp:category/>
  <cp:version/>
  <cp:contentType/>
  <cp:contentStatus/>
</cp:coreProperties>
</file>